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8220" activeTab="1"/>
  </bookViews>
  <sheets>
    <sheet name="企税" sheetId="1" r:id="rId1"/>
    <sheet name="个税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<sst xmlns="http://schemas.openxmlformats.org/spreadsheetml/2006/main" count="38" uniqueCount="36">
  <si>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捐赠额</t>
  </si>
  <si>
    <t>企业实际支出（考虑捐赠额对企业所得税的影响）</t>
  </si>
  <si>
    <t>企业所得税税率</t>
  </si>
  <si>
    <t>企业所得税汇算清缴年度利润总额</t>
  </si>
  <si>
    <t>级数</t>
  </si>
  <si>
    <t>月含税应纳税所得额</t>
  </si>
  <si>
    <t>税率(%)</t>
  </si>
  <si>
    <t>速算扣除数</t>
  </si>
  <si>
    <t>扣除社保后的缴税基数</t>
  </si>
  <si>
    <t>社保个人缴纳比例</t>
  </si>
  <si>
    <t>a</t>
  </si>
  <si>
    <t>b</t>
  </si>
  <si>
    <t>可税前抵扣的捐赠额比例</t>
  </si>
  <si>
    <t>d</t>
  </si>
  <si>
    <t>e</t>
  </si>
  <si>
    <t>可税前抵扣的捐赠额</t>
  </si>
  <si>
    <t>f</t>
  </si>
  <si>
    <t>扣除捐赠额后的缴税基数</t>
  </si>
  <si>
    <t>g=c-f</t>
  </si>
  <si>
    <t>应纳个人所得税</t>
  </si>
  <si>
    <t>h</t>
  </si>
  <si>
    <t>应纳个人所得税（捐赠前）</t>
  </si>
  <si>
    <t>i</t>
  </si>
  <si>
    <t>实际支出</t>
  </si>
  <si>
    <t>j=d-(i-h)</t>
  </si>
  <si>
    <t>社保缴费基数上限</t>
  </si>
  <si>
    <r>
      <rPr>
        <sz val="11"/>
        <color indexed="8"/>
        <rFont val="宋体"/>
        <family val="0"/>
      </rPr>
      <t>不超过</t>
    </r>
    <r>
      <rPr>
        <sz val="11"/>
        <color theme="1"/>
        <rFont val="Arial"/>
        <family val="2"/>
      </rPr>
      <t>1500</t>
    </r>
    <r>
      <rPr>
        <sz val="11"/>
        <color indexed="8"/>
        <rFont val="宋体"/>
        <family val="0"/>
      </rPr>
      <t>元的</t>
    </r>
  </si>
  <si>
    <r>
      <rPr>
        <sz val="11"/>
        <color indexed="8"/>
        <rFont val="宋体"/>
        <family val="0"/>
      </rPr>
      <t>超过</t>
    </r>
    <r>
      <rPr>
        <sz val="11"/>
        <color theme="1"/>
        <rFont val="Arial"/>
        <family val="2"/>
      </rPr>
      <t>4,500-9,000</t>
    </r>
    <r>
      <rPr>
        <sz val="11"/>
        <color indexed="8"/>
        <rFont val="宋体"/>
        <family val="0"/>
      </rPr>
      <t>元的部分</t>
    </r>
  </si>
  <si>
    <r>
      <rPr>
        <sz val="11"/>
        <color indexed="8"/>
        <rFont val="宋体"/>
        <family val="0"/>
      </rPr>
      <t>超过</t>
    </r>
    <r>
      <rPr>
        <sz val="11"/>
        <color theme="1"/>
        <rFont val="Arial"/>
        <family val="2"/>
      </rPr>
      <t>9,000-35,000</t>
    </r>
    <r>
      <rPr>
        <sz val="11"/>
        <color indexed="8"/>
        <rFont val="宋体"/>
        <family val="0"/>
      </rPr>
      <t>元的部分</t>
    </r>
  </si>
  <si>
    <r>
      <rPr>
        <sz val="11"/>
        <color indexed="8"/>
        <rFont val="宋体"/>
        <family val="0"/>
      </rPr>
      <t>超过</t>
    </r>
    <r>
      <rPr>
        <sz val="11"/>
        <color theme="1"/>
        <rFont val="Arial"/>
        <family val="2"/>
      </rPr>
      <t>35,000-55,000</t>
    </r>
    <r>
      <rPr>
        <sz val="11"/>
        <color indexed="8"/>
        <rFont val="宋体"/>
        <family val="0"/>
      </rPr>
      <t>元的部分</t>
    </r>
  </si>
  <si>
    <r>
      <rPr>
        <sz val="11"/>
        <color indexed="8"/>
        <rFont val="宋体"/>
        <family val="0"/>
      </rPr>
      <t>超过</t>
    </r>
    <r>
      <rPr>
        <sz val="11"/>
        <color theme="1"/>
        <rFont val="Arial"/>
        <family val="2"/>
      </rPr>
      <t>55,000-80,000</t>
    </r>
    <r>
      <rPr>
        <sz val="11"/>
        <color indexed="8"/>
        <rFont val="宋体"/>
        <family val="0"/>
      </rPr>
      <t>元的部分</t>
    </r>
  </si>
  <si>
    <r>
      <rPr>
        <sz val="11"/>
        <color indexed="8"/>
        <rFont val="宋体"/>
        <family val="0"/>
      </rPr>
      <t>超过</t>
    </r>
    <r>
      <rPr>
        <sz val="11"/>
        <color theme="1"/>
        <rFont val="Arial"/>
        <family val="2"/>
      </rPr>
      <t>80,000</t>
    </r>
    <r>
      <rPr>
        <sz val="11"/>
        <color indexed="8"/>
        <rFont val="宋体"/>
        <family val="0"/>
      </rPr>
      <t>元的部分</t>
    </r>
  </si>
  <si>
    <t>c=a(1-b)-3500</t>
  </si>
  <si>
    <r>
      <rPr>
        <sz val="11"/>
        <color indexed="8"/>
        <rFont val="宋体"/>
        <family val="0"/>
      </rPr>
      <t>超过</t>
    </r>
    <r>
      <rPr>
        <sz val="11"/>
        <color theme="1"/>
        <rFont val="Arial"/>
        <family val="2"/>
      </rPr>
      <t>1500-4,500</t>
    </r>
    <r>
      <rPr>
        <sz val="11"/>
        <color indexed="8"/>
        <rFont val="宋体"/>
        <family val="0"/>
      </rPr>
      <t>元的部分</t>
    </r>
  </si>
  <si>
    <t>税前月基本工资</t>
  </si>
  <si>
    <t>（请在黄色单元格内填入相关数字）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</si>
</sst>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??_);_(@_)"/>
  </numFmts>
  <fonts count="38">
    <font>
      <sz val="11"/>
      <color theme="1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33" applyFont="1" applyAlignment="1" applyProtection="1">
      <alignment/>
      <protection locked="0"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  <xf numFmtId="177" fontId="0" fillId="0" borderId="10" xfId="49" applyNumberFormat="1" applyFont="1" applyBorder="1" applyAlignment="1" applyProtection="1">
      <alignment/>
      <protection locked="0"/>
    </xf>
    <xf numFmtId="0" fontId="37" fillId="0" borderId="0" xfId="0" applyFont="1" applyAlignment="1">
      <alignment horizontal="center"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0" fillId="34" borderId="10" xfId="0" applyFill="1" applyBorder="1" applyAlignment="1">
      <alignment vertical="center"/>
    </xf>
    <xf numFmtId="0" fontId="0" fillId="16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2" sqref="C2"/>
    </sheetView>
  </sheetViews>
  <sheetFormatPr defaultColWidth="9.00390625" defaultRowHeight="14.25"/>
  <cols>
    <col min="1" max="1" width="29.625" style="0" bestFit="1" customWidth="1"/>
    <col min="2" max="2" width="6.50390625" style="0" bestFit="1" customWidth="1"/>
    <col min="3" max="3" width="14.125" style="0" bestFit="1" customWidth="1"/>
    <col min="4" max="4" width="43.125" style="0" bestFit="1" customWidth="1"/>
  </cols>
  <sheetData>
    <row r="1" spans="1:4" ht="14.25">
      <c r="A1" s="14" t="s">
        <v>3</v>
      </c>
      <c r="B1" s="14" t="s">
        <v>0</v>
      </c>
      <c r="C1" s="14" t="s">
        <v>2</v>
      </c>
      <c r="D1" s="14" t="s">
        <v>1</v>
      </c>
    </row>
    <row r="2" spans="1:4" ht="14.25">
      <c r="A2" s="11">
        <v>100</v>
      </c>
      <c r="B2" s="11">
        <v>8</v>
      </c>
      <c r="C2" s="12">
        <v>0.25</v>
      </c>
      <c r="D2" s="13">
        <f>IF(B2&gt;(A2*0.12),B2-A2*0.12*C2,B2-B2*C2)</f>
        <v>6</v>
      </c>
    </row>
    <row r="6" ht="14.25">
      <c r="A6" s="10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B22" sqref="B22"/>
    </sheetView>
  </sheetViews>
  <sheetFormatPr defaultColWidth="9.00390625" defaultRowHeight="14.25"/>
  <cols>
    <col min="1" max="1" width="4.625" style="0" bestFit="1" customWidth="1"/>
    <col min="2" max="2" width="26.125" style="0" customWidth="1"/>
    <col min="3" max="4" width="16.00390625" style="0" bestFit="1" customWidth="1"/>
    <col min="5" max="5" width="19.875" style="0" bestFit="1" customWidth="1"/>
    <col min="7" max="7" width="21.875" style="0" bestFit="1" customWidth="1"/>
    <col min="8" max="8" width="18.00390625" style="0" bestFit="1" customWidth="1"/>
    <col min="9" max="9" width="21.875" style="0" bestFit="1" customWidth="1"/>
    <col min="10" max="10" width="14.125" style="0" bestFit="1" customWidth="1"/>
    <col min="11" max="11" width="23.75390625" style="0" bestFit="1" customWidth="1"/>
  </cols>
  <sheetData>
    <row r="1" spans="1:4" ht="14.25">
      <c r="A1" s="2" t="s">
        <v>4</v>
      </c>
      <c r="B1" s="2" t="s">
        <v>5</v>
      </c>
      <c r="C1" s="2" t="s">
        <v>6</v>
      </c>
      <c r="D1" s="2" t="s">
        <v>7</v>
      </c>
    </row>
    <row r="2" spans="1:4" ht="14.25">
      <c r="A2" s="1">
        <v>1</v>
      </c>
      <c r="B2" s="1" t="s">
        <v>26</v>
      </c>
      <c r="C2" s="7">
        <v>3</v>
      </c>
      <c r="D2" s="7">
        <v>0</v>
      </c>
    </row>
    <row r="3" spans="1:4" ht="14.25">
      <c r="A3" s="1">
        <v>2</v>
      </c>
      <c r="B3" s="1" t="s">
        <v>33</v>
      </c>
      <c r="C3" s="7">
        <v>10</v>
      </c>
      <c r="D3" s="7">
        <v>105</v>
      </c>
    </row>
    <row r="4" spans="1:4" ht="14.25">
      <c r="A4" s="1">
        <v>3</v>
      </c>
      <c r="B4" s="1" t="s">
        <v>27</v>
      </c>
      <c r="C4" s="7">
        <v>20</v>
      </c>
      <c r="D4" s="7">
        <v>555</v>
      </c>
    </row>
    <row r="5" spans="1:4" ht="14.25">
      <c r="A5" s="1">
        <v>4</v>
      </c>
      <c r="B5" s="1" t="s">
        <v>28</v>
      </c>
      <c r="C5" s="7">
        <v>25</v>
      </c>
      <c r="D5" s="7">
        <v>1005</v>
      </c>
    </row>
    <row r="6" spans="1:4" ht="14.25">
      <c r="A6" s="1">
        <v>5</v>
      </c>
      <c r="B6" s="1" t="s">
        <v>29</v>
      </c>
      <c r="C6" s="7">
        <v>30</v>
      </c>
      <c r="D6" s="7">
        <v>2755</v>
      </c>
    </row>
    <row r="7" spans="1:4" ht="14.25">
      <c r="A7" s="1">
        <v>6</v>
      </c>
      <c r="B7" s="1" t="s">
        <v>30</v>
      </c>
      <c r="C7" s="7">
        <v>35</v>
      </c>
      <c r="D7" s="7">
        <v>5505</v>
      </c>
    </row>
    <row r="8" spans="1:4" ht="14.25">
      <c r="A8" s="1">
        <v>7</v>
      </c>
      <c r="B8" s="1" t="s">
        <v>31</v>
      </c>
      <c r="C8" s="7">
        <v>45</v>
      </c>
      <c r="D8" s="7">
        <v>13505</v>
      </c>
    </row>
    <row r="11" spans="2:12" s="3" customFormat="1" ht="14.25">
      <c r="B11" s="8" t="s">
        <v>34</v>
      </c>
      <c r="C11" s="3" t="s">
        <v>9</v>
      </c>
      <c r="D11" s="3" t="s">
        <v>25</v>
      </c>
      <c r="E11" s="3" t="s">
        <v>8</v>
      </c>
      <c r="F11" s="3" t="s">
        <v>0</v>
      </c>
      <c r="G11" s="3" t="s">
        <v>12</v>
      </c>
      <c r="H11" s="3" t="s">
        <v>15</v>
      </c>
      <c r="I11" s="3" t="s">
        <v>17</v>
      </c>
      <c r="J11" s="3" t="s">
        <v>19</v>
      </c>
      <c r="K11" s="3" t="s">
        <v>21</v>
      </c>
      <c r="L11" s="3" t="s">
        <v>23</v>
      </c>
    </row>
    <row r="12" spans="2:12" s="3" customFormat="1" ht="14.25">
      <c r="B12" s="3" t="s">
        <v>10</v>
      </c>
      <c r="C12" s="3" t="s">
        <v>11</v>
      </c>
      <c r="E12" s="3" t="s">
        <v>32</v>
      </c>
      <c r="F12" s="3" t="s">
        <v>13</v>
      </c>
      <c r="G12" s="3" t="s">
        <v>14</v>
      </c>
      <c r="H12" s="3" t="s">
        <v>16</v>
      </c>
      <c r="I12" s="3" t="s">
        <v>18</v>
      </c>
      <c r="J12" s="3" t="s">
        <v>20</v>
      </c>
      <c r="K12" s="3" t="s">
        <v>22</v>
      </c>
      <c r="L12" s="3" t="s">
        <v>24</v>
      </c>
    </row>
    <row r="13" spans="2:12" ht="14.25">
      <c r="B13" s="9">
        <v>20000</v>
      </c>
      <c r="C13" s="4">
        <v>0.18</v>
      </c>
      <c r="D13">
        <v>14076</v>
      </c>
      <c r="E13" s="6">
        <f>IF(B13&gt;D13,B13-D13*C13-3500,B13*(1-C13)-3500)</f>
        <v>13966.32</v>
      </c>
      <c r="F13" s="9">
        <v>10000</v>
      </c>
      <c r="G13" s="5">
        <v>0.3</v>
      </c>
      <c r="H13" s="6">
        <f>IF(F13&gt;(E13*G13),E13*G13,F13)</f>
        <v>4189.896</v>
      </c>
      <c r="I13" s="6">
        <f>E13-H13</f>
        <v>9776.423999999999</v>
      </c>
      <c r="J13" s="6">
        <f>IF(I13&gt;80000,I13*0.45-13505,IF(I13&gt;55000,I13*0.35-5505,IF(I13&gt;35000,I13*0.3-2755,IF(I13&gt;9000,I13*0.25-1005,IF(I13&gt;4500,I13*0.2-555,IF(I13&gt;1500,I13*0.1-105,IF(I13&gt;0,I13*0.03,0)))))))</f>
        <v>1439.1059999999998</v>
      </c>
      <c r="K13" s="6">
        <f>IF(E13&gt;80000,E13*0.45-13505,IF(E13&gt;55000,E13*0.35-5505,IF(E13&gt;35000,E13*0.3-2755,IF(E13&gt;9000,E13*0.25-1005,IF(E13&gt;4500,E13*0.2-555,IF(E13&gt;1500,E13*0.1-105,IF(E13&gt;0,E13*0.03,0)))))))</f>
        <v>2486.58</v>
      </c>
      <c r="L13">
        <f>F13-(K13-J13)</f>
        <v>8952.526</v>
      </c>
    </row>
    <row r="16" spans="2:3" ht="14.25">
      <c r="B16" s="10" t="s">
        <v>35</v>
      </c>
      <c r="C1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fczhou</dc:creator>
  <cp:keywords/>
  <dc:description/>
  <cp:lastModifiedBy>David LEE (Foundation)</cp:lastModifiedBy>
  <dcterms:created xsi:type="dcterms:W3CDTF">2010-10-16T13:19:27Z</dcterms:created>
  <dcterms:modified xsi:type="dcterms:W3CDTF">2016-05-11T02:48:18Z</dcterms:modified>
  <cp:category/>
  <cp:version/>
  <cp:contentType/>
  <cp:contentStatus/>
</cp:coreProperties>
</file>